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Utilisateur\Google Drive\CAF\tarifs\évolution tarifs juillet 2022\"/>
    </mc:Choice>
  </mc:AlternateContent>
  <xr:revisionPtr revIDLastSave="0" documentId="8_{DF8B208D-879F-4B22-B7D0-B1CE4505E033}" xr6:coauthVersionLast="47" xr6:coauthVersionMax="47" xr10:uidLastSave="{00000000-0000-0000-0000-000000000000}"/>
  <bookViews>
    <workbookView xWindow="-108" yWindow="492" windowWidth="23256" windowHeight="12576" tabRatio="433" activeTab="2" xr2:uid="{00000000-000D-0000-FFFF-FFFF00000000}"/>
  </bookViews>
  <sheets>
    <sheet name="vierge" sheetId="7" r:id="rId1"/>
    <sheet name="JALOINE" sheetId="2" r:id="rId2"/>
    <sheet name="simulateur" sheetId="9" r:id="rId3"/>
  </sheets>
  <definedNames>
    <definedName name="_xlnm.Print_Area" localSheetId="2">simulateur!$A$1:$H$26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3" i="2" l="1"/>
  <c r="R14" i="2"/>
  <c r="R12" i="2"/>
  <c r="R5" i="2"/>
  <c r="F22" i="9" l="1"/>
  <c r="E22" i="9"/>
  <c r="D22" i="9"/>
  <c r="C22" i="9"/>
  <c r="B22" i="9"/>
  <c r="F21" i="9"/>
  <c r="E21" i="9"/>
  <c r="D21" i="9"/>
  <c r="C21" i="9"/>
  <c r="B21" i="9"/>
  <c r="F20" i="9"/>
  <c r="E20" i="9"/>
  <c r="D20" i="9"/>
  <c r="C20" i="9"/>
  <c r="B20" i="9"/>
  <c r="M6" i="2"/>
  <c r="M7" i="2" s="1"/>
  <c r="E15" i="9" s="1"/>
  <c r="J6" i="2"/>
  <c r="G6" i="2"/>
  <c r="D6" i="2"/>
  <c r="S6" i="2" s="1"/>
  <c r="C14" i="9"/>
  <c r="D14" i="9"/>
  <c r="H37" i="9"/>
  <c r="E13" i="9"/>
  <c r="D13" i="9"/>
  <c r="C13" i="9"/>
  <c r="B13" i="9"/>
  <c r="Q13" i="2"/>
  <c r="G21" i="9" s="1"/>
  <c r="Q14" i="2"/>
  <c r="G22" i="9" s="1"/>
  <c r="S12" i="2"/>
  <c r="Q12" i="2"/>
  <c r="G20" i="9" s="1"/>
  <c r="O12" i="2"/>
  <c r="S5" i="2"/>
  <c r="Q6" i="2"/>
  <c r="G14" i="9" s="1"/>
  <c r="Q7" i="2"/>
  <c r="G15" i="9" s="1"/>
  <c r="Q5" i="2"/>
  <c r="G13" i="9" s="1"/>
  <c r="O5" i="2"/>
  <c r="F13" i="9" s="1"/>
  <c r="C13" i="2"/>
  <c r="C14" i="2" s="1"/>
  <c r="C6" i="2"/>
  <c r="D7" i="2" l="1"/>
  <c r="S7" i="2" s="1"/>
  <c r="C7" i="2"/>
  <c r="R6" i="2"/>
  <c r="G7" i="2"/>
  <c r="F15" i="9"/>
  <c r="J7" i="2"/>
  <c r="O14" i="2"/>
  <c r="E14" i="9"/>
  <c r="B15" i="9"/>
  <c r="B14" i="9"/>
  <c r="O13" i="2"/>
  <c r="O6" i="2"/>
  <c r="F14" i="9" s="1"/>
  <c r="O7" i="2" l="1"/>
  <c r="R7" i="2"/>
  <c r="C15" i="9"/>
  <c r="S14" i="2"/>
  <c r="S13" i="2"/>
  <c r="D15" i="9"/>
</calcChain>
</file>

<file path=xl/sharedStrings.xml><?xml version="1.0" encoding="utf-8"?>
<sst xmlns="http://schemas.openxmlformats.org/spreadsheetml/2006/main" count="130" uniqueCount="33">
  <si>
    <t xml:space="preserve">Tarif demi journée avec repas </t>
  </si>
  <si>
    <t>Tarif demi journée sans repas</t>
  </si>
  <si>
    <t>1 enfant presents</t>
  </si>
  <si>
    <t xml:space="preserve">Tarif journée sans repas </t>
  </si>
  <si>
    <t>Tarif semaine</t>
  </si>
  <si>
    <t xml:space="preserve">2 enfants presents </t>
  </si>
  <si>
    <t xml:space="preserve">Tarif journée avec repas </t>
  </si>
  <si>
    <t>tx</t>
  </si>
  <si>
    <t>mini &lt;721</t>
  </si>
  <si>
    <t xml:space="preserve">maxi </t>
  </si>
  <si>
    <t xml:space="preserve">Tarif sortie </t>
  </si>
  <si>
    <t>3 enfants presents et +</t>
  </si>
  <si>
    <t>Tarif sortie</t>
  </si>
  <si>
    <t>HABITANTS COMMUNE</t>
  </si>
  <si>
    <t>HABITANTS HORS COMMUNE</t>
  </si>
  <si>
    <t>taux d'effort à appliquer pour  Vernosc Talencieux</t>
  </si>
  <si>
    <t>2 enfants presents *</t>
  </si>
  <si>
    <t>3 enfants et + presents*</t>
  </si>
  <si>
    <t>* enfants présents la même semaine quelque soit leur nombre de fréquentation</t>
  </si>
  <si>
    <t>Tarif à partir du 8 juillet 2022</t>
  </si>
  <si>
    <t>Tarif par jour pour 1 enfants</t>
  </si>
  <si>
    <t xml:space="preserve">Tarif semaine </t>
  </si>
  <si>
    <t xml:space="preserve">Tarif journée sortie </t>
  </si>
  <si>
    <t xml:space="preserve">Tarif 1/2 journée avec repas </t>
  </si>
  <si>
    <t>Tarif 1/2 journée sans repas</t>
  </si>
  <si>
    <t>Tarif semaine **</t>
  </si>
  <si>
    <t>** uniquement appliquable sur le tarif journée repas</t>
  </si>
  <si>
    <t>Tarif pour les habitants de la commune</t>
  </si>
  <si>
    <t>Tarif pour les habitants hors de la commune</t>
  </si>
  <si>
    <t>Centre de loisirs de jaloine</t>
  </si>
  <si>
    <t xml:space="preserve">réduction enfant porteur de handicap </t>
  </si>
  <si>
    <t>-0,001 sur tx d'effort ou - 1 cran sur la grille de progression</t>
  </si>
  <si>
    <t>taux d'effort à appliquer pour  jaloine au 8 juillet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</si>
</sst>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164" formatCode="0.0"/>
    <numFmt numFmtId="165" formatCode="#,##0.00\ &quot;€&quot;"/>
    <numFmt numFmtId="166" formatCode="#,##0.000"/>
  </numFmts>
  <fonts count="18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166" fontId="6" fillId="2" borderId="1" xfId="0" quotePrefix="1" applyNumberFormat="1" applyFont="1" applyFill="1" applyBorder="1" applyAlignment="1">
      <alignment horizontal="center"/>
    </xf>
    <xf numFmtId="165" fontId="6" fillId="2" borderId="1" xfId="0" quotePrefix="1" applyNumberFormat="1" applyFont="1" applyFill="1" applyBorder="1" applyAlignment="1">
      <alignment horizontal="center"/>
    </xf>
    <xf numFmtId="166" fontId="6" fillId="2" borderId="1" xfId="0" applyNumberFormat="1" applyFont="1" applyFill="1" applyBorder="1"/>
    <xf numFmtId="165" fontId="6" fillId="2" borderId="1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/>
    </xf>
    <xf numFmtId="0" fontId="3" fillId="0" borderId="0" xfId="0" applyFont="1"/>
    <xf numFmtId="165" fontId="7" fillId="2" borderId="1" xfId="0" applyNumberFormat="1" applyFont="1" applyFill="1" applyBorder="1" applyAlignment="1">
      <alignment horizontal="center"/>
    </xf>
    <xf numFmtId="165" fontId="7" fillId="2" borderId="1" xfId="0" quotePrefix="1" applyNumberFormat="1" applyFont="1" applyFill="1" applyBorder="1" applyAlignment="1">
      <alignment horizontal="center"/>
    </xf>
    <xf numFmtId="0" fontId="9" fillId="0" borderId="0" xfId="0" applyFont="1"/>
    <xf numFmtId="0" fontId="10" fillId="3" borderId="0" xfId="0" applyFont="1" applyFill="1"/>
    <xf numFmtId="0" fontId="0" fillId="0" borderId="1" xfId="0" applyBorder="1"/>
    <xf numFmtId="0" fontId="0" fillId="0" borderId="1" xfId="0" quotePrefix="1" applyBorder="1"/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1" fillId="0" borderId="0" xfId="0" applyFont="1"/>
    <xf numFmtId="0" fontId="6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165" fontId="13" fillId="0" borderId="5" xfId="0" applyNumberFormat="1" applyFont="1" applyBorder="1" applyAlignment="1" applyProtection="1">
      <alignment horizontal="center"/>
      <protection locked="0"/>
    </xf>
    <xf numFmtId="2" fontId="0" fillId="0" borderId="0" xfId="0" applyNumberFormat="1"/>
    <xf numFmtId="164" fontId="0" fillId="0" borderId="0" xfId="0" applyNumberFormat="1"/>
    <xf numFmtId="0" fontId="6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0" xfId="0" applyFont="1"/>
    <xf numFmtId="165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165" fontId="14" fillId="3" borderId="5" xfId="0" applyNumberFormat="1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166" fontId="7" fillId="2" borderId="1" xfId="0" applyNumberFormat="1" applyFont="1" applyFill="1" applyBorder="1" applyAlignment="1">
      <alignment horizontal="center"/>
    </xf>
    <xf numFmtId="8" fontId="0" fillId="0" borderId="1" xfId="0" quotePrefix="1" applyNumberFormat="1" applyBorder="1"/>
    <xf numFmtId="0" fontId="6" fillId="0" borderId="0" xfId="0" applyFont="1" applyAlignment="1">
      <alignment vertical="top" wrapText="1"/>
    </xf>
    <xf numFmtId="8" fontId="0" fillId="0" borderId="0" xfId="0" quotePrefix="1" applyNumberFormat="1"/>
    <xf numFmtId="165" fontId="6" fillId="2" borderId="4" xfId="0" quotePrefix="1" applyNumberFormat="1" applyFont="1" applyFill="1" applyBorder="1" applyAlignment="1">
      <alignment horizontal="center"/>
    </xf>
    <xf numFmtId="165" fontId="6" fillId="2" borderId="14" xfId="0" applyNumberFormat="1" applyFont="1" applyFill="1" applyBorder="1" applyAlignment="1">
      <alignment horizontal="center"/>
    </xf>
    <xf numFmtId="166" fontId="7" fillId="2" borderId="14" xfId="0" applyNumberFormat="1" applyFont="1" applyFill="1" applyBorder="1" applyAlignment="1">
      <alignment horizontal="center"/>
    </xf>
    <xf numFmtId="165" fontId="6" fillId="2" borderId="14" xfId="0" quotePrefix="1" applyNumberFormat="1" applyFont="1" applyFill="1" applyBorder="1" applyAlignment="1">
      <alignment horizontal="center"/>
    </xf>
    <xf numFmtId="0" fontId="4" fillId="0" borderId="3" xfId="0" applyFont="1" applyBorder="1"/>
    <xf numFmtId="0" fontId="4" fillId="0" borderId="2" xfId="0" applyFont="1" applyBorder="1"/>
    <xf numFmtId="0" fontId="0" fillId="0" borderId="0" xfId="0" applyAlignment="1">
      <alignment wrapText="1"/>
    </xf>
    <xf numFmtId="0" fontId="4" fillId="0" borderId="4" xfId="0" applyFont="1" applyBorder="1" applyAlignment="1">
      <alignment wrapText="1"/>
    </xf>
    <xf numFmtId="2" fontId="0" fillId="0" borderId="0" xfId="0" applyNumberFormat="1" applyAlignment="1">
      <alignment wrapText="1"/>
    </xf>
    <xf numFmtId="0" fontId="4" fillId="0" borderId="1" xfId="0" applyFont="1" applyBorder="1" applyAlignment="1">
      <alignment wrapText="1"/>
    </xf>
    <xf numFmtId="165" fontId="4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65" fontId="4" fillId="0" borderId="0" xfId="0" applyNumberFormat="1" applyFont="1" applyAlignment="1">
      <alignment horizontal="center"/>
    </xf>
    <xf numFmtId="0" fontId="17" fillId="0" borderId="0" xfId="0" applyFont="1"/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6" fillId="4" borderId="15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701040</xdr:colOff>
      <xdr:row>6</xdr:row>
      <xdr:rowOff>59056</xdr:rowOff>
    </xdr:from>
    <xdr:to>
      <xdr:col>6</xdr:col>
      <xdr:colOff>841981</xdr:colOff>
      <xdr:row>8</xdr:row>
      <xdr:rowOff>135256</xdr:rowOff>
    </xdr:to>
    <xdr:sp macro="" textlink="">
      <xdr:nvSpPr>
        <xdr:cNvPr id="3" name="Flèche droite 2">
          <a:extLst>
            <a:ext uri="{FF2B5EF4-FFF2-40B4-BE49-F238E27FC236}">
              <a16:creationId xmlns:a16="http://schemas.microsoft.com/office/drawing/2014/main" id="{15ABC2CC-B322-43B4-9A68-BCCD9AB502E9}"/>
            </a:ext>
          </a:extLst>
        </xdr:cNvPr>
        <xdr:cNvSpPr/>
      </xdr:nvSpPr>
      <xdr:spPr>
        <a:xfrm>
          <a:off x="3642360" y="1255396"/>
          <a:ext cx="1002001" cy="5410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0</xdr:col>
      <xdr:colOff>133350</xdr:colOff>
      <xdr:row>5</xdr:row>
      <xdr:rowOff>97155</xdr:rowOff>
    </xdr:from>
    <xdr:to>
      <xdr:col>5</xdr:col>
      <xdr:colOff>539124</xdr:colOff>
      <xdr:row>8</xdr:row>
      <xdr:rowOff>89647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76309433-EE4B-4A72-A929-3253508C2094}"/>
            </a:ext>
          </a:extLst>
        </xdr:cNvPr>
        <xdr:cNvSpPr/>
      </xdr:nvSpPr>
      <xdr:spPr>
        <a:xfrm>
          <a:off x="133350" y="1101202"/>
          <a:ext cx="8617445" cy="637951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l"/>
          <a:r>
            <a:rPr lang="fr-FR" sz="1800">
              <a:solidFill>
                <a:schemeClr val="tx1"/>
              </a:solidFill>
            </a:rPr>
            <a:t>Pour le calcul des nouveaux tarifs merci de saisir votre Quotient Familial, </a:t>
          </a:r>
        </a:p>
        <a:p>
          <a:pPr algn="l"/>
          <a:r>
            <a:rPr lang="fr-FR" sz="1100">
              <a:solidFill>
                <a:schemeClr val="tx1"/>
              </a:solidFill>
            </a:rPr>
            <a:t>celui-ci</a:t>
          </a:r>
          <a:r>
            <a:rPr lang="fr-FR" sz="1100" baseline="0">
              <a:solidFill>
                <a:schemeClr val="tx1"/>
              </a:solidFill>
            </a:rPr>
            <a:t> est disponible sur votre espace personnel de la CAF ardèche</a:t>
          </a:r>
        </a:p>
      </xdr:txBody>
    </xdr:sp>
    <xdr:clientData/>
  </xdr:twoCellAnchor>
  <xdr:twoCellAnchor>
    <xdr:from>
      <xdr:col>6</xdr:col>
      <xdr:colOff>350519</xdr:colOff>
      <xdr:row>29</xdr:row>
      <xdr:rowOff>125730</xdr:rowOff>
    </xdr:from>
    <xdr:to>
      <xdr:col>6</xdr:col>
      <xdr:colOff>954479</xdr:colOff>
      <xdr:row>31</xdr:row>
      <xdr:rowOff>123945</xdr:rowOff>
    </xdr:to>
    <xdr:sp macro="" textlink="">
      <xdr:nvSpPr>
        <xdr:cNvPr id="5" name="Flèche droite 4">
          <a:extLst>
            <a:ext uri="{FF2B5EF4-FFF2-40B4-BE49-F238E27FC236}">
              <a16:creationId xmlns:a16="http://schemas.microsoft.com/office/drawing/2014/main" id="{A5B3260F-9916-4BC6-AB01-19EF555FD45C}"/>
            </a:ext>
          </a:extLst>
        </xdr:cNvPr>
        <xdr:cNvSpPr/>
      </xdr:nvSpPr>
      <xdr:spPr>
        <a:xfrm>
          <a:off x="4152899" y="5810250"/>
          <a:ext cx="603960" cy="37921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6</xdr:col>
      <xdr:colOff>407669</xdr:colOff>
      <xdr:row>32</xdr:row>
      <xdr:rowOff>76200</xdr:rowOff>
    </xdr:from>
    <xdr:to>
      <xdr:col>6</xdr:col>
      <xdr:colOff>954656</xdr:colOff>
      <xdr:row>34</xdr:row>
      <xdr:rowOff>97190</xdr:rowOff>
    </xdr:to>
    <xdr:sp macro="" textlink="">
      <xdr:nvSpPr>
        <xdr:cNvPr id="6" name="Flèche droite 5">
          <a:extLst>
            <a:ext uri="{FF2B5EF4-FFF2-40B4-BE49-F238E27FC236}">
              <a16:creationId xmlns:a16="http://schemas.microsoft.com/office/drawing/2014/main" id="{819F2857-9EA3-4532-B156-906ADF24CE53}"/>
            </a:ext>
          </a:extLst>
        </xdr:cNvPr>
        <xdr:cNvSpPr/>
      </xdr:nvSpPr>
      <xdr:spPr>
        <a:xfrm>
          <a:off x="4210049" y="6324600"/>
          <a:ext cx="546987" cy="40199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0</xdr:col>
      <xdr:colOff>11428</xdr:colOff>
      <xdr:row>27</xdr:row>
      <xdr:rowOff>62866</xdr:rowOff>
    </xdr:from>
    <xdr:to>
      <xdr:col>6</xdr:col>
      <xdr:colOff>245766</xdr:colOff>
      <xdr:row>34</xdr:row>
      <xdr:rowOff>121931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34A1A7EA-1703-44E2-8BA8-CD03CB7E7F6A}"/>
            </a:ext>
          </a:extLst>
        </xdr:cNvPr>
        <xdr:cNvSpPr/>
      </xdr:nvSpPr>
      <xdr:spPr>
        <a:xfrm>
          <a:off x="11428" y="5381626"/>
          <a:ext cx="4036718" cy="136970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l"/>
          <a:r>
            <a:rPr lang="fr-FR" sz="1800">
              <a:solidFill>
                <a:sysClr val="windowText" lastClr="000000"/>
              </a:solidFill>
            </a:rPr>
            <a:t>Vous n'avez pas accès</a:t>
          </a:r>
          <a:r>
            <a:rPr lang="fr-FR" sz="1800" baseline="0">
              <a:solidFill>
                <a:sysClr val="windowText" lastClr="000000"/>
              </a:solidFill>
            </a:rPr>
            <a:t> à votre QF, </a:t>
          </a:r>
        </a:p>
        <a:p>
          <a:pPr algn="l"/>
          <a:endParaRPr lang="fr-FR" sz="1800" baseline="0">
            <a:solidFill>
              <a:sysClr val="windowText" lastClr="000000"/>
            </a:solidFill>
          </a:endParaRPr>
        </a:p>
        <a:p>
          <a:pPr algn="r"/>
          <a:r>
            <a:rPr lang="fr-FR" sz="1800">
              <a:solidFill>
                <a:schemeClr val="tx1"/>
              </a:solidFill>
            </a:rPr>
            <a:t>Vos revenus mensuels moyen N-1</a:t>
          </a:r>
          <a:endParaRPr lang="fr-FR" sz="1200" baseline="0">
            <a:solidFill>
              <a:schemeClr val="tx1"/>
            </a:solidFill>
          </a:endParaRPr>
        </a:p>
        <a:p>
          <a:pPr algn="r"/>
          <a:r>
            <a:rPr lang="fr-FR" sz="1800" baseline="0">
              <a:solidFill>
                <a:schemeClr val="tx1"/>
              </a:solidFill>
            </a:rPr>
            <a:t>Nombre d'enfant à charge </a:t>
          </a:r>
        </a:p>
      </xdr:txBody>
    </xdr:sp>
    <xdr:clientData/>
  </xdr:twoCellAnchor>
  <xdr:twoCellAnchor>
    <xdr:from>
      <xdr:col>0</xdr:col>
      <xdr:colOff>236221</xdr:colOff>
      <xdr:row>34</xdr:row>
      <xdr:rowOff>173356</xdr:rowOff>
    </xdr:from>
    <xdr:to>
      <xdr:col>6</xdr:col>
      <xdr:colOff>880098</xdr:colOff>
      <xdr:row>37</xdr:row>
      <xdr:rowOff>156235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BA254E20-B8C9-4853-8D84-498974364D81}"/>
            </a:ext>
          </a:extLst>
        </xdr:cNvPr>
        <xdr:cNvSpPr/>
      </xdr:nvSpPr>
      <xdr:spPr>
        <a:xfrm>
          <a:off x="236221" y="6802756"/>
          <a:ext cx="4446257" cy="561999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l"/>
          <a:r>
            <a:rPr lang="fr-FR" sz="1800">
              <a:solidFill>
                <a:sysClr val="windowText" lastClr="000000"/>
              </a:solidFill>
            </a:rPr>
            <a:t>V</a:t>
          </a:r>
          <a:r>
            <a:rPr lang="fr-FR" sz="1800" baseline="0">
              <a:solidFill>
                <a:sysClr val="windowText" lastClr="000000"/>
              </a:solidFill>
            </a:rPr>
            <a:t>otre QF devrait etre de : </a:t>
          </a:r>
        </a:p>
        <a:p>
          <a:pPr algn="l"/>
          <a:r>
            <a:rPr lang="fr-FR" sz="1200" baseline="0">
              <a:solidFill>
                <a:srgbClr val="FF0000"/>
              </a:solidFill>
            </a:rPr>
            <a:t>cela reste une simulation, merci de vous rapprocher de la CAF 07 pour obtenir votre QF officiel. </a:t>
          </a:r>
        </a:p>
      </xdr:txBody>
    </xdr:sp>
    <xdr:clientData/>
  </xdr:twoCellAnchor>
  <xdr:twoCellAnchor>
    <xdr:from>
      <xdr:col>0</xdr:col>
      <xdr:colOff>986118</xdr:colOff>
      <xdr:row>0</xdr:row>
      <xdr:rowOff>0</xdr:rowOff>
    </xdr:from>
    <xdr:to>
      <xdr:col>0</xdr:col>
      <xdr:colOff>2007198</xdr:colOff>
      <xdr:row>5</xdr:row>
      <xdr:rowOff>93233</xdr:rowOff>
    </xdr:to>
    <xdr:pic>
      <xdr:nvPicPr>
        <xdr:cNvPr id="10" name="Image 3">
          <a:extLst>
            <a:ext uri="{FF2B5EF4-FFF2-40B4-BE49-F238E27FC236}">
              <a16:creationId xmlns:a16="http://schemas.microsoft.com/office/drawing/2014/main" id="{95225139-893B-4497-BEFA-E2052F99E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118" y="0"/>
          <a:ext cx="1021080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view="pageBreakPreview" zoomScale="145" zoomScaleNormal="100" zoomScaleSheetLayoutView="145" workbookViewId="0">
      <selection sqref="A1:IV65536"/>
    </sheetView>
  </sheetViews>
  <sheetFormatPr baseColWidth="10" defaultRowHeight="14.4" x14ac:dyDescent="0.3"/>
  <cols>
    <col min="1" max="1" width="29.5546875" customWidth="1"/>
  </cols>
  <sheetData>
    <row r="1" spans="1:13" ht="18" x14ac:dyDescent="0.35">
      <c r="A1" s="10" t="s">
        <v>15</v>
      </c>
    </row>
    <row r="2" spans="1:13" ht="18" x14ac:dyDescent="0.35">
      <c r="A2" s="10"/>
      <c r="D2" s="7"/>
    </row>
    <row r="3" spans="1:13" ht="21" customHeight="1" x14ac:dyDescent="0.35">
      <c r="A3" s="11" t="s">
        <v>13</v>
      </c>
      <c r="B3" s="56" t="s">
        <v>6</v>
      </c>
      <c r="C3" s="57"/>
      <c r="D3" s="58"/>
      <c r="E3" s="56" t="s">
        <v>0</v>
      </c>
      <c r="F3" s="57"/>
      <c r="G3" s="58"/>
      <c r="H3" s="56" t="s">
        <v>3</v>
      </c>
      <c r="I3" s="57"/>
      <c r="J3" s="58"/>
      <c r="K3" s="56" t="s">
        <v>1</v>
      </c>
      <c r="L3" s="57"/>
      <c r="M3" s="58"/>
    </row>
    <row r="4" spans="1:13" x14ac:dyDescent="0.3">
      <c r="B4" s="1" t="s">
        <v>8</v>
      </c>
      <c r="C4" s="1" t="s">
        <v>7</v>
      </c>
      <c r="D4" s="1" t="s">
        <v>9</v>
      </c>
      <c r="E4" s="1" t="s">
        <v>8</v>
      </c>
      <c r="F4" s="1" t="s">
        <v>7</v>
      </c>
      <c r="G4" s="1" t="s">
        <v>9</v>
      </c>
      <c r="H4" s="1" t="s">
        <v>8</v>
      </c>
      <c r="I4" s="1" t="s">
        <v>7</v>
      </c>
      <c r="J4" s="1" t="s">
        <v>9</v>
      </c>
      <c r="K4" s="1" t="s">
        <v>8</v>
      </c>
      <c r="L4" s="1" t="s">
        <v>7</v>
      </c>
      <c r="M4" s="1" t="s">
        <v>9</v>
      </c>
    </row>
    <row r="5" spans="1:13" ht="15.6" x14ac:dyDescent="0.3">
      <c r="A5" s="14" t="s">
        <v>2</v>
      </c>
      <c r="B5" s="6"/>
      <c r="C5" s="8"/>
      <c r="D5" s="3"/>
      <c r="E5" s="4"/>
      <c r="F5" s="8"/>
      <c r="G5" s="3"/>
      <c r="H5" s="4"/>
      <c r="I5" s="8"/>
      <c r="J5" s="3"/>
      <c r="K5" s="4"/>
      <c r="L5" s="8"/>
      <c r="M5" s="3"/>
    </row>
    <row r="6" spans="1:13" ht="15.6" x14ac:dyDescent="0.3">
      <c r="A6" s="14" t="s">
        <v>5</v>
      </c>
      <c r="B6" s="2"/>
      <c r="C6" s="9"/>
      <c r="D6" s="3"/>
      <c r="E6" s="4"/>
      <c r="F6" s="8"/>
      <c r="G6" s="3"/>
      <c r="H6" s="4"/>
      <c r="I6" s="8"/>
      <c r="J6" s="3"/>
      <c r="K6" s="4"/>
      <c r="L6" s="8"/>
      <c r="M6" s="3"/>
    </row>
    <row r="7" spans="1:13" ht="15.6" x14ac:dyDescent="0.3">
      <c r="A7" s="15" t="s">
        <v>11</v>
      </c>
      <c r="B7" s="6"/>
      <c r="C7" s="8"/>
      <c r="D7" s="3"/>
      <c r="E7" s="4"/>
      <c r="F7" s="8"/>
      <c r="G7" s="3"/>
      <c r="H7" s="4"/>
      <c r="I7" s="8"/>
      <c r="J7" s="3"/>
      <c r="K7" s="4"/>
      <c r="L7" s="8"/>
      <c r="M7" s="3"/>
    </row>
    <row r="8" spans="1:13" ht="15.6" x14ac:dyDescent="0.3">
      <c r="A8" s="16"/>
    </row>
    <row r="9" spans="1:13" ht="15.6" x14ac:dyDescent="0.3">
      <c r="A9" s="17" t="s">
        <v>4</v>
      </c>
      <c r="B9" s="12"/>
    </row>
    <row r="10" spans="1:13" ht="15.6" x14ac:dyDescent="0.3">
      <c r="A10" s="15" t="s">
        <v>12</v>
      </c>
      <c r="B10" s="13"/>
    </row>
    <row r="11" spans="1:13" ht="18" x14ac:dyDescent="0.35">
      <c r="A11" s="11" t="s">
        <v>14</v>
      </c>
    </row>
    <row r="12" spans="1:13" ht="21" customHeight="1" x14ac:dyDescent="0.35">
      <c r="B12" s="56" t="s">
        <v>6</v>
      </c>
      <c r="C12" s="57"/>
      <c r="D12" s="58"/>
      <c r="E12" s="56" t="s">
        <v>0</v>
      </c>
      <c r="F12" s="57"/>
      <c r="G12" s="58"/>
      <c r="H12" s="56" t="s">
        <v>3</v>
      </c>
      <c r="I12" s="57"/>
      <c r="J12" s="58"/>
      <c r="K12" s="56" t="s">
        <v>1</v>
      </c>
      <c r="L12" s="57"/>
      <c r="M12" s="58"/>
    </row>
    <row r="13" spans="1:13" x14ac:dyDescent="0.3">
      <c r="B13" s="1" t="s">
        <v>8</v>
      </c>
      <c r="C13" s="1" t="s">
        <v>7</v>
      </c>
      <c r="D13" s="1" t="s">
        <v>9</v>
      </c>
      <c r="E13" s="1" t="s">
        <v>8</v>
      </c>
      <c r="F13" s="1" t="s">
        <v>7</v>
      </c>
      <c r="G13" s="1" t="s">
        <v>9</v>
      </c>
      <c r="H13" s="1" t="s">
        <v>8</v>
      </c>
      <c r="I13" s="1" t="s">
        <v>7</v>
      </c>
      <c r="J13" s="1" t="s">
        <v>9</v>
      </c>
      <c r="K13" s="1" t="s">
        <v>8</v>
      </c>
      <c r="L13" s="1" t="s">
        <v>7</v>
      </c>
      <c r="M13" s="1" t="s">
        <v>9</v>
      </c>
    </row>
    <row r="14" spans="1:13" ht="15.6" x14ac:dyDescent="0.3">
      <c r="A14" s="14" t="s">
        <v>2</v>
      </c>
      <c r="B14" s="6"/>
      <c r="C14" s="8"/>
      <c r="D14" s="3"/>
      <c r="E14" s="4"/>
      <c r="F14" s="8"/>
      <c r="G14" s="3"/>
      <c r="H14" s="4"/>
      <c r="I14" s="8"/>
      <c r="J14" s="3"/>
      <c r="K14" s="4"/>
      <c r="L14" s="8"/>
      <c r="M14" s="3"/>
    </row>
    <row r="15" spans="1:13" ht="15.6" x14ac:dyDescent="0.3">
      <c r="A15" s="14" t="s">
        <v>5</v>
      </c>
      <c r="B15" s="2"/>
      <c r="C15" s="9"/>
      <c r="D15" s="3"/>
      <c r="E15" s="4"/>
      <c r="F15" s="8"/>
      <c r="G15" s="3"/>
      <c r="H15" s="4"/>
      <c r="I15" s="8"/>
      <c r="J15" s="3"/>
      <c r="K15" s="4"/>
      <c r="L15" s="8"/>
      <c r="M15" s="3"/>
    </row>
    <row r="16" spans="1:13" ht="15.6" x14ac:dyDescent="0.3">
      <c r="A16" s="15" t="s">
        <v>11</v>
      </c>
      <c r="B16" s="6"/>
      <c r="C16" s="8"/>
      <c r="D16" s="3"/>
      <c r="E16" s="4"/>
      <c r="F16" s="8"/>
      <c r="G16" s="3"/>
      <c r="H16" s="4"/>
      <c r="I16" s="8"/>
      <c r="J16" s="3"/>
      <c r="K16" s="4"/>
      <c r="L16" s="8"/>
      <c r="M16" s="3"/>
    </row>
    <row r="17" spans="1:2" ht="15.6" x14ac:dyDescent="0.3">
      <c r="A17" s="16"/>
    </row>
    <row r="18" spans="1:2" ht="15.6" x14ac:dyDescent="0.3">
      <c r="A18" s="17" t="s">
        <v>4</v>
      </c>
      <c r="B18" s="12"/>
    </row>
    <row r="19" spans="1:2" ht="15.6" x14ac:dyDescent="0.3">
      <c r="A19" s="15" t="s">
        <v>12</v>
      </c>
      <c r="B19" s="13"/>
    </row>
  </sheetData>
  <mergeCells count="8">
    <mergeCell ref="K3:M3"/>
    <mergeCell ref="E12:G12"/>
    <mergeCell ref="K12:M12"/>
    <mergeCell ref="B12:D12"/>
    <mergeCell ref="H12:J12"/>
    <mergeCell ref="B3:D3"/>
    <mergeCell ref="H3:J3"/>
    <mergeCell ref="E3:G3"/>
  </mergeCells>
  <phoneticPr fontId="1" type="noConversion"/>
  <pageMargins left="0.25" right="0.25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7"/>
  <sheetViews>
    <sheetView view="pageBreakPreview" topLeftCell="B1" zoomScaleNormal="100" zoomScaleSheetLayoutView="100" workbookViewId="0">
      <selection activeCell="S12" sqref="S12"/>
    </sheetView>
  </sheetViews>
  <sheetFormatPr baseColWidth="10" defaultRowHeight="14.4" x14ac:dyDescent="0.3"/>
  <cols>
    <col min="1" max="1" width="29.5546875" customWidth="1"/>
  </cols>
  <sheetData>
    <row r="1" spans="1:19" ht="18" x14ac:dyDescent="0.35">
      <c r="A1" s="10" t="s">
        <v>32</v>
      </c>
    </row>
    <row r="2" spans="1:19" ht="18" x14ac:dyDescent="0.35">
      <c r="A2" s="10"/>
      <c r="D2" s="7"/>
    </row>
    <row r="3" spans="1:19" ht="21" customHeight="1" x14ac:dyDescent="0.35">
      <c r="A3" s="11" t="s">
        <v>13</v>
      </c>
      <c r="B3" s="56" t="s">
        <v>6</v>
      </c>
      <c r="C3" s="57"/>
      <c r="D3" s="58"/>
      <c r="E3" s="56" t="s">
        <v>0</v>
      </c>
      <c r="F3" s="57"/>
      <c r="G3" s="58"/>
      <c r="H3" s="56" t="s">
        <v>3</v>
      </c>
      <c r="I3" s="57"/>
      <c r="J3" s="58"/>
      <c r="K3" s="56" t="s">
        <v>1</v>
      </c>
      <c r="L3" s="57"/>
      <c r="M3" s="58"/>
      <c r="N3" s="56" t="s">
        <v>21</v>
      </c>
      <c r="O3" s="57"/>
      <c r="P3" s="58"/>
      <c r="Q3" s="56" t="s">
        <v>10</v>
      </c>
      <c r="R3" s="57"/>
      <c r="S3" s="58"/>
    </row>
    <row r="4" spans="1:19" x14ac:dyDescent="0.3">
      <c r="B4" s="1" t="s">
        <v>8</v>
      </c>
      <c r="C4" s="1" t="s">
        <v>7</v>
      </c>
      <c r="D4" s="1" t="s">
        <v>9</v>
      </c>
      <c r="E4" s="1" t="s">
        <v>8</v>
      </c>
      <c r="F4" s="1" t="s">
        <v>7</v>
      </c>
      <c r="G4" s="1" t="s">
        <v>9</v>
      </c>
      <c r="H4" s="1" t="s">
        <v>8</v>
      </c>
      <c r="I4" s="1" t="s">
        <v>7</v>
      </c>
      <c r="J4" s="1" t="s">
        <v>9</v>
      </c>
      <c r="K4" s="1" t="s">
        <v>8</v>
      </c>
      <c r="L4" s="1" t="s">
        <v>7</v>
      </c>
      <c r="M4" s="1" t="s">
        <v>9</v>
      </c>
      <c r="N4" s="1" t="s">
        <v>8</v>
      </c>
      <c r="O4" s="1" t="s">
        <v>7</v>
      </c>
      <c r="P4" s="1" t="s">
        <v>9</v>
      </c>
      <c r="Q4" s="1" t="s">
        <v>8</v>
      </c>
      <c r="R4" s="1" t="s">
        <v>7</v>
      </c>
      <c r="S4" s="1" t="s">
        <v>9</v>
      </c>
    </row>
    <row r="5" spans="1:19" ht="15.6" x14ac:dyDescent="0.3">
      <c r="A5" s="14" t="s">
        <v>2</v>
      </c>
      <c r="B5" s="5">
        <v>9.6999999999999993</v>
      </c>
      <c r="C5" s="38">
        <v>1.4999999999999999E-2</v>
      </c>
      <c r="D5" s="3">
        <v>21</v>
      </c>
      <c r="E5" s="5">
        <v>6.5</v>
      </c>
      <c r="F5" s="38">
        <v>8.9999999999999993E-3</v>
      </c>
      <c r="G5" s="3">
        <v>12</v>
      </c>
      <c r="H5" s="5">
        <v>5.4</v>
      </c>
      <c r="I5" s="38">
        <v>1.0999999999999999E-2</v>
      </c>
      <c r="J5" s="3">
        <v>18</v>
      </c>
      <c r="K5" s="5">
        <v>4.2</v>
      </c>
      <c r="L5" s="38">
        <v>6.0000000000000001E-3</v>
      </c>
      <c r="M5" s="3">
        <v>10</v>
      </c>
      <c r="N5" s="5">
        <v>9</v>
      </c>
      <c r="O5" s="38">
        <f>C5-0.001</f>
        <v>1.3999999999999999E-2</v>
      </c>
      <c r="P5" s="42">
        <v>20</v>
      </c>
      <c r="Q5" s="5">
        <f>B5+$B$16</f>
        <v>16.7</v>
      </c>
      <c r="R5" s="38" t="str">
        <f>C5&amp;" +7€"</f>
        <v>0,015 +7€</v>
      </c>
      <c r="S5" s="42">
        <f>D5+$B$16</f>
        <v>28</v>
      </c>
    </row>
    <row r="6" spans="1:19" ht="15.6" x14ac:dyDescent="0.3">
      <c r="A6" s="14" t="s">
        <v>5</v>
      </c>
      <c r="B6" s="5">
        <v>9</v>
      </c>
      <c r="C6" s="38">
        <f>C5-0.001</f>
        <v>1.3999999999999999E-2</v>
      </c>
      <c r="D6" s="3">
        <f>D5</f>
        <v>21</v>
      </c>
      <c r="E6" s="5">
        <v>6</v>
      </c>
      <c r="F6" s="38">
        <v>8.0000000000000002E-3</v>
      </c>
      <c r="G6" s="3">
        <f>G5</f>
        <v>12</v>
      </c>
      <c r="H6" s="5">
        <v>5</v>
      </c>
      <c r="I6" s="38">
        <v>0.01</v>
      </c>
      <c r="J6" s="3">
        <f>J5</f>
        <v>18</v>
      </c>
      <c r="K6" s="5">
        <v>3</v>
      </c>
      <c r="L6" s="38">
        <v>5.0000000000000001E-3</v>
      </c>
      <c r="M6" s="3">
        <f>M5</f>
        <v>10</v>
      </c>
      <c r="N6" s="5">
        <v>8</v>
      </c>
      <c r="O6" s="38">
        <f>C6-0.001</f>
        <v>1.2999999999999998E-2</v>
      </c>
      <c r="P6" s="42">
        <v>20</v>
      </c>
      <c r="Q6" s="5">
        <f>B6+$B$16</f>
        <v>16</v>
      </c>
      <c r="R6" s="38" t="str">
        <f t="shared" ref="R6:R7" si="0">C6&amp;" +7€"</f>
        <v>0,014 +7€</v>
      </c>
      <c r="S6" s="42">
        <f>D6+$B$16</f>
        <v>28</v>
      </c>
    </row>
    <row r="7" spans="1:19" ht="15.6" x14ac:dyDescent="0.3">
      <c r="A7" s="15" t="s">
        <v>11</v>
      </c>
      <c r="B7" s="5">
        <v>8</v>
      </c>
      <c r="C7" s="38">
        <f>C6-0.001</f>
        <v>1.2999999999999998E-2</v>
      </c>
      <c r="D7" s="3">
        <f>D6</f>
        <v>21</v>
      </c>
      <c r="E7" s="43">
        <v>5.5</v>
      </c>
      <c r="F7" s="44">
        <v>8.0000000000000002E-3</v>
      </c>
      <c r="G7" s="45">
        <f>G6</f>
        <v>12</v>
      </c>
      <c r="H7" s="43">
        <v>4</v>
      </c>
      <c r="I7" s="44">
        <v>8.9999999999999993E-3</v>
      </c>
      <c r="J7" s="45">
        <f>J6</f>
        <v>18</v>
      </c>
      <c r="K7" s="43">
        <v>2.5</v>
      </c>
      <c r="L7" s="44">
        <v>5.0000000000000001E-3</v>
      </c>
      <c r="M7" s="45">
        <f>M6</f>
        <v>10</v>
      </c>
      <c r="N7" s="5">
        <v>7.5</v>
      </c>
      <c r="O7" s="38">
        <f>C7-0.001</f>
        <v>1.1999999999999997E-2</v>
      </c>
      <c r="P7" s="42">
        <v>20</v>
      </c>
      <c r="Q7" s="5">
        <f>B7+$B$16</f>
        <v>15</v>
      </c>
      <c r="R7" s="38" t="str">
        <f t="shared" si="0"/>
        <v>0,013 +7€</v>
      </c>
      <c r="S7" s="42">
        <f>D7+$B$16</f>
        <v>28</v>
      </c>
    </row>
    <row r="8" spans="1:19" ht="15.6" x14ac:dyDescent="0.3">
      <c r="A8" s="40"/>
      <c r="B8" s="41"/>
    </row>
    <row r="9" spans="1:19" ht="18" x14ac:dyDescent="0.35">
      <c r="A9" s="11" t="s">
        <v>14</v>
      </c>
    </row>
    <row r="10" spans="1:19" ht="21" customHeight="1" x14ac:dyDescent="0.35">
      <c r="B10" s="56" t="s">
        <v>6</v>
      </c>
      <c r="C10" s="57"/>
      <c r="D10" s="58"/>
      <c r="E10" s="56" t="s">
        <v>0</v>
      </c>
      <c r="F10" s="57"/>
      <c r="G10" s="58"/>
      <c r="H10" s="56" t="s">
        <v>3</v>
      </c>
      <c r="I10" s="57"/>
      <c r="J10" s="58"/>
      <c r="K10" s="56" t="s">
        <v>1</v>
      </c>
      <c r="L10" s="57"/>
      <c r="M10" s="58"/>
      <c r="N10" s="56" t="s">
        <v>21</v>
      </c>
      <c r="O10" s="57"/>
      <c r="P10" s="58"/>
      <c r="Q10" s="56" t="s">
        <v>10</v>
      </c>
      <c r="R10" s="57"/>
      <c r="S10" s="58"/>
    </row>
    <row r="11" spans="1:19" x14ac:dyDescent="0.3">
      <c r="B11" s="1" t="s">
        <v>8</v>
      </c>
      <c r="C11" s="1" t="s">
        <v>7</v>
      </c>
      <c r="D11" s="1" t="s">
        <v>9</v>
      </c>
      <c r="E11" s="1" t="s">
        <v>8</v>
      </c>
      <c r="F11" s="1" t="s">
        <v>7</v>
      </c>
      <c r="G11" s="1" t="s">
        <v>9</v>
      </c>
      <c r="H11" s="1" t="s">
        <v>8</v>
      </c>
      <c r="I11" s="1" t="s">
        <v>7</v>
      </c>
      <c r="J11" s="1" t="s">
        <v>9</v>
      </c>
      <c r="K11" s="1" t="s">
        <v>8</v>
      </c>
      <c r="L11" s="1" t="s">
        <v>7</v>
      </c>
      <c r="M11" s="1" t="s">
        <v>9</v>
      </c>
      <c r="N11" s="1" t="s">
        <v>8</v>
      </c>
      <c r="O11" s="1" t="s">
        <v>7</v>
      </c>
      <c r="P11" s="1" t="s">
        <v>9</v>
      </c>
      <c r="Q11" s="1" t="s">
        <v>8</v>
      </c>
      <c r="R11" s="1" t="s">
        <v>7</v>
      </c>
      <c r="S11" s="1" t="s">
        <v>9</v>
      </c>
    </row>
    <row r="12" spans="1:19" ht="15.6" x14ac:dyDescent="0.3">
      <c r="A12" s="14" t="s">
        <v>2</v>
      </c>
      <c r="B12" s="5">
        <v>11.2</v>
      </c>
      <c r="C12" s="38">
        <v>1.9E-2</v>
      </c>
      <c r="D12" s="3">
        <v>21</v>
      </c>
      <c r="E12" s="5">
        <v>7.5</v>
      </c>
      <c r="F12" s="38">
        <v>1.0999999999999999E-2</v>
      </c>
      <c r="G12" s="3">
        <v>12</v>
      </c>
      <c r="H12" s="5">
        <v>6.2</v>
      </c>
      <c r="I12" s="38">
        <v>1.4999999999999999E-2</v>
      </c>
      <c r="J12" s="3">
        <v>18</v>
      </c>
      <c r="K12" s="5">
        <v>4.7</v>
      </c>
      <c r="L12" s="38">
        <v>8.0000000000000002E-3</v>
      </c>
      <c r="M12" s="3">
        <v>10</v>
      </c>
      <c r="N12" s="5">
        <v>10.4</v>
      </c>
      <c r="O12" s="38">
        <f>C12-0.001</f>
        <v>1.7999999999999999E-2</v>
      </c>
      <c r="P12" s="42">
        <v>20</v>
      </c>
      <c r="Q12" s="5">
        <f>B12+$B$16</f>
        <v>18.2</v>
      </c>
      <c r="R12" s="38" t="str">
        <f>C12&amp;" + 7€ "</f>
        <v xml:space="preserve">0,019 + 7€ </v>
      </c>
      <c r="S12" s="42">
        <f>D12+$B$16</f>
        <v>28</v>
      </c>
    </row>
    <row r="13" spans="1:19" ht="15.6" x14ac:dyDescent="0.3">
      <c r="A13" s="14" t="s">
        <v>5</v>
      </c>
      <c r="B13" s="5">
        <v>10.4</v>
      </c>
      <c r="C13" s="38">
        <f>C12-0.001</f>
        <v>1.7999999999999999E-2</v>
      </c>
      <c r="D13" s="3">
        <v>21</v>
      </c>
      <c r="E13" s="5">
        <v>7</v>
      </c>
      <c r="F13" s="38">
        <v>0.01</v>
      </c>
      <c r="G13" s="3">
        <v>12</v>
      </c>
      <c r="H13" s="5">
        <v>5.8</v>
      </c>
      <c r="I13" s="38">
        <v>1.4E-2</v>
      </c>
      <c r="J13" s="3">
        <v>18</v>
      </c>
      <c r="K13" s="5">
        <v>4</v>
      </c>
      <c r="L13" s="38">
        <v>7.0000000000000001E-3</v>
      </c>
      <c r="M13" s="3">
        <v>10</v>
      </c>
      <c r="N13" s="5">
        <v>9.6999999999999993</v>
      </c>
      <c r="O13" s="38">
        <f>C13-0.001</f>
        <v>1.6999999999999998E-2</v>
      </c>
      <c r="P13" s="42">
        <v>20</v>
      </c>
      <c r="Q13" s="5">
        <f>B13+$B$16</f>
        <v>17.399999999999999</v>
      </c>
      <c r="R13" s="38" t="str">
        <f t="shared" ref="R13:R14" si="1">C13&amp;" + 7€ "</f>
        <v xml:space="preserve">0,018 + 7€ </v>
      </c>
      <c r="S13" s="42">
        <f>D13+$B$16</f>
        <v>28</v>
      </c>
    </row>
    <row r="14" spans="1:19" ht="15.6" x14ac:dyDescent="0.3">
      <c r="A14" s="15" t="s">
        <v>11</v>
      </c>
      <c r="B14" s="5">
        <v>9.6999999999999993</v>
      </c>
      <c r="C14" s="38">
        <f>C13-0.001</f>
        <v>1.6999999999999998E-2</v>
      </c>
      <c r="D14" s="3">
        <v>21</v>
      </c>
      <c r="E14" s="5">
        <v>6.5</v>
      </c>
      <c r="F14" s="38">
        <v>0.01</v>
      </c>
      <c r="G14" s="3">
        <v>12</v>
      </c>
      <c r="H14" s="5">
        <v>5.4</v>
      </c>
      <c r="I14" s="38">
        <v>1.2999999999999999E-2</v>
      </c>
      <c r="J14" s="3">
        <v>18</v>
      </c>
      <c r="K14" s="5">
        <v>4.2</v>
      </c>
      <c r="L14" s="38">
        <v>7.0000000000000001E-3</v>
      </c>
      <c r="M14" s="3">
        <v>10</v>
      </c>
      <c r="N14" s="5">
        <v>9</v>
      </c>
      <c r="O14" s="38">
        <f>C14-0.001</f>
        <v>1.5999999999999997E-2</v>
      </c>
      <c r="P14" s="42">
        <v>20</v>
      </c>
      <c r="Q14" s="5">
        <f>B14+$B$16</f>
        <v>16.7</v>
      </c>
      <c r="R14" s="38" t="str">
        <f t="shared" si="1"/>
        <v xml:space="preserve">0,017 + 7€ </v>
      </c>
      <c r="S14" s="42">
        <f>D14+$B$16</f>
        <v>28</v>
      </c>
    </row>
    <row r="16" spans="1:19" ht="15.6" x14ac:dyDescent="0.3">
      <c r="A16" s="15" t="s">
        <v>12</v>
      </c>
      <c r="B16" s="39">
        <v>7</v>
      </c>
    </row>
    <row r="17" spans="1:6" ht="31.2" x14ac:dyDescent="0.3">
      <c r="A17" s="15" t="s">
        <v>30</v>
      </c>
      <c r="B17" s="59" t="s">
        <v>31</v>
      </c>
      <c r="C17" s="59"/>
      <c r="D17" s="59"/>
      <c r="E17" s="59"/>
      <c r="F17" s="59"/>
    </row>
  </sheetData>
  <mergeCells count="13">
    <mergeCell ref="B17:F17"/>
    <mergeCell ref="N3:P3"/>
    <mergeCell ref="Q3:S3"/>
    <mergeCell ref="N10:P10"/>
    <mergeCell ref="Q10:S10"/>
    <mergeCell ref="B3:D3"/>
    <mergeCell ref="E3:G3"/>
    <mergeCell ref="H3:J3"/>
    <mergeCell ref="K3:M3"/>
    <mergeCell ref="B10:D10"/>
    <mergeCell ref="E10:G10"/>
    <mergeCell ref="H10:J10"/>
    <mergeCell ref="K10:M10"/>
  </mergeCells>
  <phoneticPr fontId="15" type="noConversion"/>
  <pageMargins left="0.25" right="0.25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59"/>
  <sheetViews>
    <sheetView tabSelected="1" zoomScale="85" zoomScaleNormal="85" workbookViewId="0">
      <selection activeCell="G13" sqref="G13"/>
    </sheetView>
  </sheetViews>
  <sheetFormatPr baseColWidth="10" defaultColWidth="11.44140625" defaultRowHeight="14.4" x14ac:dyDescent="0.3"/>
  <cols>
    <col min="1" max="1" width="31.33203125" customWidth="1"/>
    <col min="2" max="7" width="22.109375" customWidth="1"/>
    <col min="8" max="9" width="14.44140625" customWidth="1"/>
    <col min="11" max="11" width="12.44140625" customWidth="1"/>
  </cols>
  <sheetData>
    <row r="2" spans="1:15" ht="15" customHeight="1" x14ac:dyDescent="0.3">
      <c r="C2" s="60" t="s">
        <v>29</v>
      </c>
      <c r="D2" s="60"/>
      <c r="E2" s="60"/>
      <c r="F2" s="60"/>
      <c r="G2" s="60"/>
      <c r="H2" s="21"/>
      <c r="I2" s="21"/>
      <c r="J2" s="21"/>
    </row>
    <row r="3" spans="1:15" ht="15" customHeight="1" x14ac:dyDescent="0.4">
      <c r="C3" s="60"/>
      <c r="D3" s="60"/>
      <c r="E3" s="60"/>
      <c r="F3" s="60"/>
      <c r="G3" s="60"/>
      <c r="H3" s="21"/>
      <c r="I3" s="21"/>
      <c r="J3" s="21"/>
      <c r="L3" s="46"/>
      <c r="M3" s="46"/>
      <c r="N3" s="46"/>
      <c r="O3" s="47"/>
    </row>
    <row r="4" spans="1:15" ht="21" x14ac:dyDescent="0.4">
      <c r="C4" s="61" t="s">
        <v>19</v>
      </c>
      <c r="D4" s="61"/>
      <c r="E4" s="61"/>
      <c r="F4" s="61"/>
      <c r="G4" s="61"/>
    </row>
    <row r="7" spans="1:15" ht="15" thickBot="1" x14ac:dyDescent="0.35"/>
    <row r="8" spans="1:15" ht="21.6" thickBot="1" x14ac:dyDescent="0.45">
      <c r="H8" s="22">
        <v>1000</v>
      </c>
    </row>
    <row r="10" spans="1:15" ht="51" customHeight="1" x14ac:dyDescent="0.4">
      <c r="A10" s="55" t="s">
        <v>20</v>
      </c>
    </row>
    <row r="11" spans="1:15" ht="33.6" customHeight="1" x14ac:dyDescent="0.4">
      <c r="A11" s="18"/>
      <c r="B11" s="62" t="s">
        <v>27</v>
      </c>
      <c r="C11" s="62"/>
      <c r="D11" s="62"/>
      <c r="E11" s="62"/>
      <c r="F11" s="62"/>
      <c r="G11" s="62"/>
    </row>
    <row r="12" spans="1:15" s="48" customFormat="1" ht="51.75" customHeight="1" x14ac:dyDescent="0.4">
      <c r="B12" s="49" t="s">
        <v>6</v>
      </c>
      <c r="C12" s="49" t="s">
        <v>23</v>
      </c>
      <c r="D12" s="49" t="s">
        <v>3</v>
      </c>
      <c r="E12" s="49" t="s">
        <v>24</v>
      </c>
      <c r="F12" s="49" t="s">
        <v>25</v>
      </c>
      <c r="G12" s="51" t="s">
        <v>22</v>
      </c>
      <c r="K12" s="50"/>
      <c r="L12" s="50"/>
    </row>
    <row r="13" spans="1:15" ht="31.2" customHeight="1" x14ac:dyDescent="0.4">
      <c r="A13" s="20" t="s">
        <v>2</v>
      </c>
      <c r="B13" s="52">
        <f>IF($H$8&lt;721,JALOINE!B5,IF(H$8&gt;(JALOINE!D5/JALOINE!C5),JALOINE!D5,H$8*JALOINE!C5))</f>
        <v>15</v>
      </c>
      <c r="C13" s="52">
        <f>IF($H$8&lt;721,JALOINE!E5,IF($H$8&gt;(JALOINE!G5/JALOINE!F5),JALOINE!G5,$H$8*JALOINE!F5))</f>
        <v>9</v>
      </c>
      <c r="D13" s="52">
        <f>IF($H$8&lt;721,JALOINE!H5,IF($H$8&gt;(JALOINE!J5/JALOINE!I5),JALOINE!J5,$H$8*JALOINE!I5))</f>
        <v>11</v>
      </c>
      <c r="E13" s="52">
        <f>IF($H$8&lt;721,JALOINE!K5,IF($H$8&gt;(JALOINE!M5/JALOINE!L5),JALOINE!M5,$H$8*JALOINE!L5))</f>
        <v>6</v>
      </c>
      <c r="F13" s="52">
        <f>IF($H$8&lt;721,JALOINE!N5,IF($H$8&gt;(JALOINE!P5/JALOINE!O5),JALOINE!P5,$H$8*JALOINE!O5))</f>
        <v>13.999999999999998</v>
      </c>
      <c r="G13" s="52">
        <f>IF($H$8&lt;721,JALOINE!Q5,IF($H$8&gt;(JALOINE!D5/JALOINE!C5),JALOINE!S5,$H$8*JALOINE!C5+7))</f>
        <v>22</v>
      </c>
      <c r="K13" s="23"/>
      <c r="L13" s="23"/>
      <c r="M13" s="23"/>
    </row>
    <row r="14" spans="1:15" ht="21" x14ac:dyDescent="0.4">
      <c r="A14" s="20" t="s">
        <v>16</v>
      </c>
      <c r="B14" s="52">
        <f>IF(H$8&lt;721,JALOINE!B6,IF(H$8&gt;(21/JALOINE!C6),JALOINE!D6,H$8*JALOINE!C6))</f>
        <v>13.999999999999998</v>
      </c>
      <c r="C14" s="52">
        <f>IF($H$8&lt;721,JALOINE!E6,IF($H$8&gt;(JALOINE!G6/JALOINE!F6),JALOINE!G6,$H$8*JALOINE!F6))</f>
        <v>8</v>
      </c>
      <c r="D14" s="52">
        <f>IF($H$8&lt;721,JALOINE!H6,IF($H$8&gt;(JALOINE!J6/JALOINE!I6),JALOINE!J6,$H$8*JALOINE!I6))</f>
        <v>10</v>
      </c>
      <c r="E14" s="52">
        <f>IF($H$8&lt;721,JALOINE!K6,IF($H$8&gt;(JALOINE!M6/JALOINE!L6),JALOINE!M6,$H$8*JALOINE!L6))</f>
        <v>5</v>
      </c>
      <c r="F14" s="52">
        <f>IF($H$8&lt;721,JALOINE!N6,IF($H$8&gt;(JALOINE!P6/JALOINE!O6),JALOINE!P6,$H$8*JALOINE!O6))</f>
        <v>12.999999999999998</v>
      </c>
      <c r="G14" s="52">
        <f>IF($H$8&lt;721,JALOINE!Q6,IF($H$8&gt;(JALOINE!D6/JALOINE!C6),JALOINE!S6,$H$8*JALOINE!C6+7))</f>
        <v>21</v>
      </c>
      <c r="I14" s="23"/>
      <c r="K14" s="23"/>
      <c r="L14" s="23"/>
      <c r="M14" s="23"/>
    </row>
    <row r="15" spans="1:15" ht="21" x14ac:dyDescent="0.4">
      <c r="A15" s="20" t="s">
        <v>17</v>
      </c>
      <c r="B15" s="52">
        <f>IF(H$8&lt;721,JALOINE!B7,IF(H$8&gt;(21/JALOINE!C7),JALOINE!D7,H$8*JALOINE!C7))</f>
        <v>12.999999999999998</v>
      </c>
      <c r="C15" s="52">
        <f>IF($H$8&lt;721,JALOINE!E7,IF($H$8&gt;(JALOINE!G7/JALOINE!F7),JALOINE!G7,$H$8*JALOINE!F7))</f>
        <v>8</v>
      </c>
      <c r="D15" s="52">
        <f>IF($H$8&lt;721,JALOINE!H7,IF($H$8&gt;(JALOINE!J7/JALOINE!I7),JALOINE!J7,$H$8*JALOINE!I7))</f>
        <v>9</v>
      </c>
      <c r="E15" s="52">
        <f>IF($H$8&lt;721,JALOINE!K7,IF($H$8&gt;(JALOINE!M7/JALOINE!L7),JALOINE!M7,$H$8*JALOINE!L7))</f>
        <v>5</v>
      </c>
      <c r="F15" s="52">
        <f>IF($H$8&lt;721,JALOINE!N7,IF($H$8&gt;(JALOINE!P7/JALOINE!O7),JALOINE!P7,$H$8*JALOINE!O7))</f>
        <v>11.999999999999996</v>
      </c>
      <c r="G15" s="52">
        <f>IF($H$8&lt;721,JALOINE!Q7,IF($H$8&gt;(JALOINE!D7/JALOINE!C7),JALOINE!S7,$H$8*JALOINE!C7+7))</f>
        <v>20</v>
      </c>
      <c r="K15" s="23"/>
      <c r="L15" s="23"/>
      <c r="M15" s="23"/>
    </row>
    <row r="16" spans="1:15" x14ac:dyDescent="0.3">
      <c r="F16" s="24"/>
      <c r="G16" s="24"/>
      <c r="H16" s="24"/>
      <c r="M16" s="23"/>
      <c r="N16" s="23"/>
      <c r="O16" s="23"/>
    </row>
    <row r="17" spans="1:16" x14ac:dyDescent="0.3">
      <c r="F17" s="24"/>
      <c r="G17" s="24"/>
      <c r="H17" s="24"/>
      <c r="M17" s="23"/>
      <c r="N17" s="23"/>
      <c r="O17" s="23"/>
    </row>
    <row r="18" spans="1:16" ht="28.2" customHeight="1" x14ac:dyDescent="0.4">
      <c r="A18" s="18"/>
      <c r="B18" s="63" t="s">
        <v>28</v>
      </c>
      <c r="C18" s="63"/>
      <c r="D18" s="63"/>
      <c r="E18" s="63"/>
      <c r="F18" s="63"/>
      <c r="G18" s="63"/>
    </row>
    <row r="19" spans="1:16" s="48" customFormat="1" ht="51.75" customHeight="1" x14ac:dyDescent="0.4">
      <c r="B19" s="49" t="s">
        <v>6</v>
      </c>
      <c r="C19" s="49" t="s">
        <v>23</v>
      </c>
      <c r="D19" s="49" t="s">
        <v>3</v>
      </c>
      <c r="E19" s="49" t="s">
        <v>24</v>
      </c>
      <c r="F19" s="49" t="s">
        <v>25</v>
      </c>
      <c r="G19" s="51" t="s">
        <v>22</v>
      </c>
      <c r="K19" s="50"/>
      <c r="L19" s="50"/>
    </row>
    <row r="20" spans="1:16" ht="31.2" customHeight="1" x14ac:dyDescent="0.4">
      <c r="A20" s="20" t="s">
        <v>2</v>
      </c>
      <c r="B20" s="52">
        <f>IF($H$8&lt;721,JALOINE!B12,IF(H$8&gt;(JALOINE!D12/JALOINE!C12),JALOINE!D12,H$8*JALOINE!C12))</f>
        <v>19</v>
      </c>
      <c r="C20" s="52">
        <f>IF($H$8&lt;721,JALOINE!E12,IF($H$8&gt;(JALOINE!G12/JALOINE!F12),JALOINE!G12,$H$8*JALOINE!F12))</f>
        <v>11</v>
      </c>
      <c r="D20" s="52">
        <f>IF($H$8&lt;721,JALOINE!H12,IF($H$8&gt;(JALOINE!J12/JALOINE!I12),JALOINE!J12,$H$8*JALOINE!I12))</f>
        <v>15</v>
      </c>
      <c r="E20" s="52">
        <f>IF($H$8&lt;721,JALOINE!K12,IF($H$8&gt;(JALOINE!M12/JALOINE!L12),JALOINE!M12,$H$8*JALOINE!L12))</f>
        <v>8</v>
      </c>
      <c r="F20" s="52">
        <f>IF($H$8&lt;721,JALOINE!N12,IF($H$8&gt;(JALOINE!P12/JALOINE!O12),JALOINE!P12,$H$8*JALOINE!O12))</f>
        <v>18</v>
      </c>
      <c r="G20" s="52">
        <f>IF($H$8&lt;721,JALOINE!Q12,IF($H$8&gt;(JALOINE!D12/JALOINE!C12),JALOINE!S12,$H$8*JALOINE!C12+7))</f>
        <v>26</v>
      </c>
      <c r="K20" s="23"/>
      <c r="L20" s="23"/>
      <c r="M20" s="23"/>
    </row>
    <row r="21" spans="1:16" ht="21" x14ac:dyDescent="0.4">
      <c r="A21" s="20" t="s">
        <v>16</v>
      </c>
      <c r="B21" s="52">
        <f>IF(H$8&lt;721,JALOINE!B13,IF(H$8&gt;(21/JALOINE!C13),JALOINE!D13,H$8*JALOINE!C13))</f>
        <v>18</v>
      </c>
      <c r="C21" s="52">
        <f>IF($H$8&lt;721,JALOINE!E13,IF($H$8&gt;(JALOINE!G13/JALOINE!F13),JALOINE!G13,$H$8*JALOINE!F13))</f>
        <v>10</v>
      </c>
      <c r="D21" s="52">
        <f>IF($H$8&lt;721,JALOINE!H13,IF($H$8&gt;(JALOINE!J13/JALOINE!I13),JALOINE!J13,$H$8*JALOINE!I13))</f>
        <v>14</v>
      </c>
      <c r="E21" s="52">
        <f>IF($H$8&lt;721,JALOINE!K13,IF($H$8&gt;(JALOINE!M13/JALOINE!L13),JALOINE!M13,$H$8*JALOINE!L13))</f>
        <v>7</v>
      </c>
      <c r="F21" s="52">
        <f>IF($H$8&lt;721,JALOINE!N13,IF($H$8&gt;(JALOINE!P13/JALOINE!O13),JALOINE!P13,$H$8*JALOINE!O13))</f>
        <v>16.999999999999996</v>
      </c>
      <c r="G21" s="52">
        <f>IF($H$8&lt;721,JALOINE!Q13,IF($H$8&gt;(JALOINE!D13/JALOINE!C13),JALOINE!S13,$H$8*JALOINE!C13+7))</f>
        <v>25</v>
      </c>
      <c r="I21" s="23"/>
      <c r="K21" s="23"/>
      <c r="L21" s="23"/>
      <c r="M21" s="23"/>
    </row>
    <row r="22" spans="1:16" ht="21" x14ac:dyDescent="0.4">
      <c r="A22" s="20" t="s">
        <v>17</v>
      </c>
      <c r="B22" s="52">
        <f>IF(H$8&lt;721,JALOINE!B14,IF(H$8&gt;(21/JALOINE!C14),JALOINE!D14,H$8*JALOINE!C14))</f>
        <v>16.999999999999996</v>
      </c>
      <c r="C22" s="52">
        <f>IF($H$8&lt;721,JALOINE!E14,IF($H$8&gt;(JALOINE!G14/JALOINE!F14),JALOINE!G14,$H$8*JALOINE!F14))</f>
        <v>10</v>
      </c>
      <c r="D22" s="52">
        <f>IF($H$8&lt;721,JALOINE!H14,IF($H$8&gt;(JALOINE!J14/JALOINE!I14),JALOINE!J14,$H$8*JALOINE!I14))</f>
        <v>13</v>
      </c>
      <c r="E22" s="52">
        <f>IF($H$8&lt;721,JALOINE!K14,IF($H$8&gt;(JALOINE!M14/JALOINE!L14),JALOINE!M14,$H$8*JALOINE!L14))</f>
        <v>7</v>
      </c>
      <c r="F22" s="52">
        <f>IF($H$8&lt;721,JALOINE!N14,IF($H$8&gt;(JALOINE!P14/JALOINE!O14),JALOINE!P14,$H$8*JALOINE!O14))</f>
        <v>15.999999999999996</v>
      </c>
      <c r="G22" s="52">
        <f>IF($H$8&lt;721,JALOINE!Q14,IF($H$8&gt;(JALOINE!D14/JALOINE!C14),JALOINE!S14,$H$8*JALOINE!C14+7))</f>
        <v>23.999999999999996</v>
      </c>
      <c r="K22" s="23"/>
      <c r="L22" s="23"/>
      <c r="M22" s="23"/>
    </row>
    <row r="23" spans="1:16" ht="21" x14ac:dyDescent="0.4">
      <c r="A23" s="53"/>
      <c r="B23" s="54"/>
      <c r="C23" s="54"/>
      <c r="D23" s="54"/>
      <c r="E23" s="54"/>
      <c r="F23" s="54"/>
      <c r="G23" s="54"/>
      <c r="K23" s="23"/>
      <c r="L23" s="23"/>
      <c r="M23" s="23"/>
    </row>
    <row r="24" spans="1:16" ht="15.6" x14ac:dyDescent="0.3">
      <c r="A24" s="25" t="s">
        <v>18</v>
      </c>
      <c r="F24" s="24"/>
      <c r="G24" s="24"/>
      <c r="H24" s="24"/>
      <c r="M24" s="23"/>
      <c r="N24" s="23"/>
    </row>
    <row r="25" spans="1:16" ht="15.6" x14ac:dyDescent="0.3">
      <c r="A25" s="25" t="s">
        <v>26</v>
      </c>
      <c r="F25" s="24"/>
      <c r="G25" s="24"/>
      <c r="H25" s="24"/>
      <c r="M25" s="23"/>
      <c r="N25" s="23"/>
    </row>
    <row r="26" spans="1:16" ht="15.6" x14ac:dyDescent="0.3">
      <c r="A26" s="25"/>
      <c r="F26" s="24"/>
      <c r="G26" s="24"/>
      <c r="H26" s="24"/>
      <c r="M26" s="23"/>
      <c r="N26" s="23"/>
    </row>
    <row r="27" spans="1:16" ht="15" thickBot="1" x14ac:dyDescent="0.35">
      <c r="M27" s="23"/>
      <c r="N27" s="23"/>
    </row>
    <row r="28" spans="1:16" x14ac:dyDescent="0.3">
      <c r="A28" s="26"/>
      <c r="B28" s="27"/>
      <c r="C28" s="27"/>
      <c r="D28" s="27"/>
      <c r="E28" s="27"/>
      <c r="F28" s="27"/>
      <c r="G28" s="27"/>
      <c r="H28" s="27"/>
      <c r="I28" s="28"/>
      <c r="M28" s="23"/>
      <c r="N28" s="23"/>
    </row>
    <row r="29" spans="1:16" x14ac:dyDescent="0.3">
      <c r="A29" s="29"/>
      <c r="I29" s="30"/>
      <c r="J29" s="19"/>
      <c r="K29" s="19"/>
      <c r="M29" s="23"/>
      <c r="N29" s="23"/>
      <c r="P29" s="19"/>
    </row>
    <row r="30" spans="1:16" ht="15" thickBot="1" x14ac:dyDescent="0.35">
      <c r="A30" s="29"/>
      <c r="I30" s="30"/>
      <c r="J30" s="19"/>
      <c r="K30" s="19"/>
      <c r="M30" s="23"/>
      <c r="N30" s="23"/>
      <c r="O30" s="31"/>
      <c r="P30" s="19"/>
    </row>
    <row r="31" spans="1:16" ht="15" thickBot="1" x14ac:dyDescent="0.35">
      <c r="A31" s="29"/>
      <c r="H31" s="32"/>
      <c r="I31" s="30"/>
      <c r="M31" s="23"/>
      <c r="N31" s="23"/>
      <c r="O31" s="31"/>
      <c r="P31" s="19"/>
    </row>
    <row r="32" spans="1:16" x14ac:dyDescent="0.3">
      <c r="A32" s="29"/>
      <c r="I32" s="30"/>
      <c r="M32" s="23"/>
      <c r="N32" s="23"/>
      <c r="O32" s="31"/>
      <c r="P32" s="19"/>
    </row>
    <row r="33" spans="1:16" ht="15" thickBot="1" x14ac:dyDescent="0.35">
      <c r="A33" s="29"/>
      <c r="I33" s="30"/>
      <c r="M33" s="23"/>
      <c r="N33" s="23"/>
      <c r="O33" s="31"/>
      <c r="P33" s="19"/>
    </row>
    <row r="34" spans="1:16" ht="15" thickBot="1" x14ac:dyDescent="0.35">
      <c r="A34" s="29"/>
      <c r="H34" s="33"/>
      <c r="I34" s="30"/>
      <c r="M34" s="23"/>
      <c r="N34" s="23"/>
      <c r="O34" s="31"/>
      <c r="P34" s="19"/>
    </row>
    <row r="35" spans="1:16" x14ac:dyDescent="0.3">
      <c r="A35" s="29"/>
      <c r="I35" s="30"/>
      <c r="M35" s="23"/>
      <c r="N35" s="23"/>
      <c r="O35" s="31"/>
      <c r="P35" s="19"/>
    </row>
    <row r="36" spans="1:16" ht="15" thickBot="1" x14ac:dyDescent="0.35">
      <c r="A36" s="29"/>
      <c r="I36" s="30"/>
      <c r="M36" s="23"/>
      <c r="N36" s="23"/>
      <c r="O36" s="31"/>
      <c r="P36" s="19"/>
    </row>
    <row r="37" spans="1:16" ht="16.2" thickBot="1" x14ac:dyDescent="0.35">
      <c r="A37" s="29"/>
      <c r="H37" s="34">
        <f>IF(H34=1,H31/2.5,IF(H34=2,H31/3,IF(H34=3,H31/4,0)))</f>
        <v>0</v>
      </c>
      <c r="I37" s="30"/>
      <c r="M37" s="23"/>
      <c r="N37" s="23"/>
      <c r="O37" s="31"/>
    </row>
    <row r="38" spans="1:16" ht="15" thickBot="1" x14ac:dyDescent="0.35">
      <c r="A38" s="35"/>
      <c r="B38" s="36"/>
      <c r="C38" s="36"/>
      <c r="D38" s="36"/>
      <c r="E38" s="36"/>
      <c r="F38" s="36"/>
      <c r="G38" s="36"/>
      <c r="H38" s="36"/>
      <c r="I38" s="37"/>
      <c r="J38" s="19"/>
      <c r="K38" s="19"/>
      <c r="M38" s="23"/>
      <c r="N38" s="23"/>
      <c r="O38" s="31"/>
    </row>
    <row r="39" spans="1:16" x14ac:dyDescent="0.3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M39" s="23"/>
      <c r="N39" s="23"/>
      <c r="O39" s="31"/>
    </row>
    <row r="40" spans="1:16" x14ac:dyDescent="0.3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M40" s="23"/>
      <c r="N40" s="23"/>
      <c r="O40" s="31"/>
    </row>
    <row r="41" spans="1:16" x14ac:dyDescent="0.3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M41" s="23"/>
      <c r="N41" s="23"/>
      <c r="O41" s="31"/>
    </row>
    <row r="42" spans="1:16" x14ac:dyDescent="0.3">
      <c r="M42" s="23"/>
      <c r="N42" s="23"/>
    </row>
    <row r="43" spans="1:16" x14ac:dyDescent="0.3">
      <c r="M43" s="23"/>
      <c r="N43" s="23"/>
    </row>
    <row r="44" spans="1:16" x14ac:dyDescent="0.3">
      <c r="M44" s="23"/>
      <c r="N44" s="23"/>
    </row>
    <row r="45" spans="1:16" x14ac:dyDescent="0.3">
      <c r="M45" s="23"/>
      <c r="N45" s="23"/>
    </row>
    <row r="46" spans="1:16" x14ac:dyDescent="0.3">
      <c r="M46" s="23"/>
      <c r="N46" s="23"/>
    </row>
    <row r="47" spans="1:16" x14ac:dyDescent="0.3">
      <c r="M47" s="23"/>
      <c r="N47" s="23"/>
    </row>
    <row r="48" spans="1:16" x14ac:dyDescent="0.3">
      <c r="M48" s="23"/>
      <c r="N48" s="23"/>
    </row>
    <row r="49" spans="13:14" x14ac:dyDescent="0.3">
      <c r="M49" s="23"/>
      <c r="N49" s="23"/>
    </row>
    <row r="50" spans="13:14" x14ac:dyDescent="0.3">
      <c r="M50" s="23"/>
      <c r="N50" s="23"/>
    </row>
    <row r="51" spans="13:14" x14ac:dyDescent="0.3">
      <c r="M51" s="23"/>
      <c r="N51" s="23"/>
    </row>
    <row r="52" spans="13:14" x14ac:dyDescent="0.3">
      <c r="M52" s="23"/>
      <c r="N52" s="23"/>
    </row>
    <row r="53" spans="13:14" x14ac:dyDescent="0.3">
      <c r="M53" s="23"/>
      <c r="N53" s="23"/>
    </row>
    <row r="54" spans="13:14" x14ac:dyDescent="0.3">
      <c r="M54" s="23"/>
      <c r="N54" s="23"/>
    </row>
    <row r="55" spans="13:14" x14ac:dyDescent="0.3">
      <c r="M55" s="23"/>
      <c r="N55" s="23"/>
    </row>
    <row r="56" spans="13:14" x14ac:dyDescent="0.3">
      <c r="M56" s="23"/>
      <c r="N56" s="23"/>
    </row>
    <row r="57" spans="13:14" x14ac:dyDescent="0.3">
      <c r="M57" s="23"/>
      <c r="N57" s="23"/>
    </row>
    <row r="58" spans="13:14" x14ac:dyDescent="0.3">
      <c r="M58" s="23"/>
      <c r="N58" s="23"/>
    </row>
    <row r="59" spans="13:14" x14ac:dyDescent="0.3">
      <c r="M59" s="23"/>
      <c r="N59" s="23"/>
    </row>
  </sheetData>
  <mergeCells count="4">
    <mergeCell ref="C2:G3"/>
    <mergeCell ref="C4:G4"/>
    <mergeCell ref="B11:G11"/>
    <mergeCell ref="B18:G18"/>
  </mergeCells>
  <pageMargins left="0.7" right="0.7" top="0.75" bottom="0.75" header="0.3" footer="0.3"/>
  <pageSetup paperSize="9" scale="73" orientation="landscape" r:id="rId1"/>
  <rowBreaks count="1" manualBreakCount="1">
    <brk id="26" max="7" man="1"/>
  </rowBreaks>
  <colBreaks count="1" manualBreakCount="1">
    <brk id="8" max="3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vierge</vt:lpstr>
      <vt:lpstr>JALOINE</vt:lpstr>
      <vt:lpstr>simulateur</vt:lpstr>
      <vt:lpstr>simulateur!Zone_d_impression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Toshiba_user</dc:creator>
  <cp:lastModifiedBy>Familles Rurales Vernosc Davézieux</cp:lastModifiedBy>
  <cp:lastPrinted>2022-06-15T12:24:30Z</cp:lastPrinted>
  <dcterms:created xsi:type="dcterms:W3CDTF">2015-12-09T15:01:19Z</dcterms:created>
  <dcterms:modified xsi:type="dcterms:W3CDTF">2022-10-18T07:28:08Z</dcterms:modified>
</cp:coreProperties>
</file>